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>
    <definedName name="_xlnm.Print_Area" localSheetId="0">'Sheet1'!$A$2:$C$43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<sst xmlns="http://schemas.openxmlformats.org/spreadsheetml/2006/main" count="25" uniqueCount="25">
  <si>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Temperature (deg R) </t>
  </si>
  <si>
    <t>Water Properties Estimation</t>
  </si>
  <si>
    <t>Density (lbm/ft^3)</t>
  </si>
  <si>
    <t>BTU Calculation</t>
  </si>
  <si>
    <t>Enter Flow (GPM)</t>
  </si>
  <si>
    <t>Enter Inlet Temp (deg F)</t>
  </si>
  <si>
    <t>Enter Outlet Temp (deg F)</t>
  </si>
  <si>
    <t>Calculated Density (lbm/ft^3)</t>
  </si>
  <si>
    <t>Specific Heat (BTU/lbm-degR)</t>
  </si>
  <si>
    <t xml:space="preserve">Inlet Temp (deg R) </t>
  </si>
  <si>
    <t>Outlet Temp (deg R)</t>
  </si>
  <si>
    <t>Average Temp (deg R)</t>
  </si>
  <si>
    <t>Calculated Mass Flow Rate (lbm/min)</t>
  </si>
  <si>
    <t>Calculated BTU Rate (BTU/min)</t>
  </si>
  <si>
    <t>Calculated BTUs (BTU) in given time period</t>
  </si>
  <si>
    <t>Enter Time Period for Totalization (min)</t>
  </si>
  <si>
    <t>Average Temp (deg F)</t>
  </si>
  <si>
    <t>Calculated Specific Heat (BTU/lbm-degF)</t>
  </si>
  <si>
    <t>Temp (deg F)</t>
  </si>
  <si>
    <t>BTU Calculations for Chilled  water or Boilers</t>
  </si>
  <si>
    <t>Calculated kW-h</t>
  </si>
  <si>
    <t>Conversion Factors</t>
  </si>
  <si>
    <t>kW-h = BTU * 0.0002931</t>
  </si>
  <si>
    <t>Calculated kW Rate</t>
  </si>
  <si>
    <t>kW = (BTU/min) *0.01756863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</si>
</sst>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perscript"/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Specific Heat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Specific Heat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</c:f>
              <c:numCache/>
            </c:numRef>
          </c:xVal>
          <c:yVal>
            <c:numRef>
              <c:f>Sheet1!$B$4:$B$9</c:f>
              <c:numCache/>
            </c:numRef>
          </c:yVal>
          <c:smooth val="1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Temp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Cp (BTU/lbm-degR)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Density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</c:f>
              <c:numCache/>
            </c:numRef>
          </c:xVal>
          <c:yVal>
            <c:numRef>
              <c:f>Sheet1!$C$4:$C$9</c:f>
              <c:numCache/>
            </c:numRef>
          </c:yVal>
          <c:smooth val="1"/>
        </c:ser>
        <c:axId val="23396404"/>
        <c:axId val="9241045"/>
      </c:scatterChart>
      <c:val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Temp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crossBetween val="midCat"/>
        <c:dispUnits/>
      </c:val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Density (lbm/ft^3)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85725</xdr:rowOff>
    </xdr:from>
    <xdr:to>
      <xdr:col>2</xdr:col>
      <xdr:colOff>1162050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19075" y="1743075"/>
        <a:ext cx="4152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26</xdr:row>
      <xdr:rowOff>114300</xdr:rowOff>
    </xdr:from>
    <xdr:to>
      <xdr:col>2</xdr:col>
      <xdr:colOff>1162050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19075" y="4572000"/>
        <a:ext cx="41529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0">
      <selection activeCell="E33" sqref="E33"/>
    </sheetView>
  </sheetViews>
  <sheetFormatPr defaultColWidth="9.140625" defaultRowHeight="12.75"/>
  <cols>
    <col min="1" max="1" width="21.57421875" style="0" customWidth="1"/>
    <col min="2" max="2" width="26.57421875" style="0" customWidth="1"/>
    <col min="3" max="3" width="17.421875" style="0" customWidth="1"/>
    <col min="4" max="4" width="13.140625" style="0" customWidth="1"/>
    <col min="5" max="5" width="42.421875" style="0" customWidth="1"/>
    <col min="6" max="6" width="25.8515625" style="0" customWidth="1"/>
  </cols>
  <sheetData>
    <row r="1" ht="20.25">
      <c r="A1" s="11" t="s">
        <v>19</v>
      </c>
    </row>
    <row r="2" ht="12.75">
      <c r="A2" t="s">
        <v>1</v>
      </c>
    </row>
    <row r="3" spans="1:5" ht="12.75">
      <c r="A3" s="4" t="s">
        <v>0</v>
      </c>
      <c r="B3" s="4" t="s">
        <v>8</v>
      </c>
      <c r="C3" s="4" t="s">
        <v>2</v>
      </c>
      <c r="D3" s="4" t="s">
        <v>18</v>
      </c>
      <c r="E3" s="10" t="s">
        <v>3</v>
      </c>
    </row>
    <row r="4" spans="1:5" ht="13.5" thickBot="1">
      <c r="A4" s="4">
        <v>495</v>
      </c>
      <c r="B4" s="4">
        <v>1.006</v>
      </c>
      <c r="C4" s="4">
        <v>62.42</v>
      </c>
      <c r="D4" s="4">
        <f aca="true" t="shared" si="0" ref="D4:D9">A4-459.67</f>
        <v>35.329999999999984</v>
      </c>
      <c r="E4" s="9" t="s">
        <v>4</v>
      </c>
    </row>
    <row r="5" spans="1:5" ht="14.25" thickBot="1" thickTop="1">
      <c r="A5" s="4">
        <v>540</v>
      </c>
      <c r="B5" s="4">
        <v>0.998</v>
      </c>
      <c r="C5" s="4">
        <v>62.23</v>
      </c>
      <c r="D5" s="4">
        <f t="shared" si="0"/>
        <v>80.32999999999998</v>
      </c>
      <c r="E5" s="2">
        <v>100</v>
      </c>
    </row>
    <row r="6" spans="1:5" ht="14.25" thickBot="1" thickTop="1">
      <c r="A6" s="4">
        <v>585</v>
      </c>
      <c r="B6" s="4">
        <v>0.999</v>
      </c>
      <c r="C6" s="4">
        <v>61.61</v>
      </c>
      <c r="D6" s="4">
        <f t="shared" si="0"/>
        <v>125.32999999999998</v>
      </c>
      <c r="E6" s="8" t="s">
        <v>5</v>
      </c>
    </row>
    <row r="7" spans="1:5" ht="14.25" thickBot="1" thickTop="1">
      <c r="A7" s="4">
        <v>630</v>
      </c>
      <c r="B7" s="4">
        <v>1.002</v>
      </c>
      <c r="C7" s="4">
        <v>60.79</v>
      </c>
      <c r="D7" s="4">
        <f t="shared" si="0"/>
        <v>170.32999999999998</v>
      </c>
      <c r="E7" s="3">
        <v>120</v>
      </c>
    </row>
    <row r="8" spans="1:5" ht="14.25" thickBot="1" thickTop="1">
      <c r="A8" s="4">
        <v>675</v>
      </c>
      <c r="B8" s="4">
        <v>1.008</v>
      </c>
      <c r="C8" s="4">
        <v>59.76</v>
      </c>
      <c r="D8" s="4">
        <f t="shared" si="0"/>
        <v>215.32999999999998</v>
      </c>
      <c r="E8" s="8" t="s">
        <v>6</v>
      </c>
    </row>
    <row r="9" spans="1:5" ht="14.25" thickBot="1" thickTop="1">
      <c r="A9" s="4">
        <v>720</v>
      </c>
      <c r="B9" s="4">
        <v>1.017</v>
      </c>
      <c r="C9" s="4">
        <v>58.55</v>
      </c>
      <c r="D9" s="4">
        <f t="shared" si="0"/>
        <v>260.33</v>
      </c>
      <c r="E9" s="3">
        <v>40</v>
      </c>
    </row>
    <row r="10" ht="14.25" thickBot="1" thickTop="1">
      <c r="E10" s="8" t="s">
        <v>15</v>
      </c>
    </row>
    <row r="11" ht="14.25" thickBot="1" thickTop="1">
      <c r="E11" s="3">
        <v>60</v>
      </c>
    </row>
    <row r="12" ht="13.5" thickTop="1">
      <c r="E12" s="4" t="s">
        <v>9</v>
      </c>
    </row>
    <row r="13" ht="12.75">
      <c r="E13" s="4">
        <f>E7+459.67</f>
        <v>579.6700000000001</v>
      </c>
    </row>
    <row r="14" ht="12.75">
      <c r="E14" s="4" t="s">
        <v>10</v>
      </c>
    </row>
    <row r="15" ht="12.75">
      <c r="E15" s="4">
        <f>E9+459.67</f>
        <v>499.67</v>
      </c>
    </row>
    <row r="16" ht="12.75">
      <c r="E16" s="4" t="s">
        <v>11</v>
      </c>
    </row>
    <row r="17" ht="12.75">
      <c r="E17" s="4">
        <f>(E13+E15)/2</f>
        <v>539.6700000000001</v>
      </c>
    </row>
    <row r="18" ht="12.75">
      <c r="E18" s="4" t="s">
        <v>16</v>
      </c>
    </row>
    <row r="19" ht="12.75">
      <c r="E19" s="4">
        <f>(E7+E9)/2</f>
        <v>80</v>
      </c>
    </row>
    <row r="20" ht="12.75">
      <c r="E20" s="4" t="s">
        <v>7</v>
      </c>
    </row>
    <row r="21" ht="12.75">
      <c r="E21" s="4">
        <f>-0.00006*(E19^2)+0.00006*E19+62.534</f>
        <v>62.1548</v>
      </c>
    </row>
    <row r="22" ht="12.75">
      <c r="E22" s="5" t="s">
        <v>17</v>
      </c>
    </row>
    <row r="23" ht="12.75">
      <c r="E23" s="5">
        <f>0.00000000004*(E19^4)-0.00000002*(E19^3)+0.000006*(E19^2)-0.0007*E19+1.0233</f>
        <v>0.9970984</v>
      </c>
    </row>
    <row r="24" ht="12.75">
      <c r="E24" s="4" t="s">
        <v>12</v>
      </c>
    </row>
    <row r="25" ht="12.75">
      <c r="E25" s="4">
        <f>E5*0.1136806*E21</f>
        <v>706.579495688</v>
      </c>
    </row>
    <row r="26" spans="5:6" ht="12.75">
      <c r="E26" s="1" t="s">
        <v>13</v>
      </c>
      <c r="F26" s="7" t="s">
        <v>23</v>
      </c>
    </row>
    <row r="27" spans="5:6" ht="12.75">
      <c r="E27" s="6">
        <f>E25*E23*ABS(E15-E13)</f>
        <v>56362.342769864976</v>
      </c>
      <c r="F27" s="13">
        <f>E27*0.01756863</f>
        <v>990.2091460569328</v>
      </c>
    </row>
    <row r="28" spans="5:6" ht="12.75">
      <c r="E28" s="7" t="s">
        <v>14</v>
      </c>
      <c r="F28" s="12" t="s">
        <v>20</v>
      </c>
    </row>
    <row r="29" spans="5:6" ht="12.75">
      <c r="E29" s="6">
        <f>E27*E11</f>
        <v>3381740.5661918987</v>
      </c>
      <c r="F29" s="13">
        <f>E29*0.0002930711</f>
        <v>991.0904276484824</v>
      </c>
    </row>
    <row r="31" ht="12.75">
      <c r="E31" s="12"/>
    </row>
    <row r="32" ht="12.75">
      <c r="E32" s="7" t="s">
        <v>21</v>
      </c>
    </row>
    <row r="33" ht="12.75">
      <c r="E33" t="s">
        <v>22</v>
      </c>
    </row>
    <row r="35" ht="12.75">
      <c r="E35" t="s">
        <v>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 </cp:lastModifiedBy>
  <cp:lastPrinted>2007-06-12T03:14:15Z</cp:lastPrinted>
  <dcterms:created xsi:type="dcterms:W3CDTF">2007-06-12T03:04:34Z</dcterms:created>
  <dcterms:modified xsi:type="dcterms:W3CDTF">2008-08-19T18:54:46Z</dcterms:modified>
  <cp:category/>
  <cp:version/>
  <cp:contentType/>
  <cp:contentStatus/>
</cp:coreProperties>
</file>